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anaraja\Desktop\"/>
    </mc:Choice>
  </mc:AlternateContent>
  <bookViews>
    <workbookView xWindow="240" yWindow="132" windowWidth="11340" windowHeight="4500"/>
  </bookViews>
  <sheets>
    <sheet name="Non-R&amp;D IGCE Template" sheetId="1" r:id="rId1"/>
  </sheets>
  <calcPr calcId="152511"/>
</workbook>
</file>

<file path=xl/calcChain.xml><?xml version="1.0" encoding="utf-8"?>
<calcChain xmlns="http://schemas.openxmlformats.org/spreadsheetml/2006/main">
  <c r="F48" i="1" l="1"/>
  <c r="C26" i="1"/>
  <c r="D26" i="1" s="1"/>
  <c r="F26" i="1" s="1"/>
  <c r="C18" i="1"/>
  <c r="D18" i="1" s="1"/>
  <c r="F18" i="1" s="1"/>
  <c r="F19" i="1" s="1"/>
  <c r="D32" i="1" l="1"/>
  <c r="F27" i="1"/>
  <c r="F34" i="1" s="1"/>
  <c r="F36" i="1" s="1"/>
  <c r="F38" i="1" s="1"/>
  <c r="F50" i="1" s="1"/>
  <c r="F53" i="1" s="1"/>
  <c r="F55" i="1" s="1"/>
  <c r="F58" i="1" s="1"/>
  <c r="F60" i="1" s="1"/>
  <c r="F61" i="1" l="1"/>
  <c r="F62" i="1" s="1"/>
  <c r="F63" i="1" s="1"/>
  <c r="F64" i="1" s="1"/>
  <c r="F65" i="1" l="1"/>
</calcChain>
</file>

<file path=xl/sharedStrings.xml><?xml version="1.0" encoding="utf-8"?>
<sst xmlns="http://schemas.openxmlformats.org/spreadsheetml/2006/main" count="63" uniqueCount="55">
  <si>
    <t>ACQUISITION PLAN</t>
  </si>
  <si>
    <t>INDEPENDENT GOVERNMENT COST ESTIMATE (IGCE)</t>
  </si>
  <si>
    <t>To be completed by Program Staff in consultation with Contract Staff.  A separate IGCE may be completed for each year or phase of the project  if incremental funding or phasing is feasible and costs vary by other than standard COL/inflationary amounts.</t>
  </si>
  <si>
    <t>Period (Months)</t>
  </si>
  <si>
    <t xml:space="preserve">12 months (1 year) </t>
  </si>
  <si>
    <t xml:space="preserve">Estimated No. of Hours or Percent Effort </t>
  </si>
  <si>
    <t xml:space="preserve">Estimated
Hourly Rate
or Base Salary
</t>
  </si>
  <si>
    <t xml:space="preserve">Total
Estimated
Salary
</t>
  </si>
  <si>
    <t xml:space="preserve">Senior Project Manager – 6 </t>
  </si>
  <si>
    <t xml:space="preserve">Average Contract Year </t>
  </si>
  <si>
    <t>Subtotal</t>
  </si>
  <si>
    <t>Quantity Required</t>
  </si>
  <si>
    <r>
      <t xml:space="preserve">Direct Labor </t>
    </r>
    <r>
      <rPr>
        <b/>
        <u/>
        <sz val="12"/>
        <color theme="1"/>
        <rFont val="Arial"/>
        <family val="2"/>
      </rPr>
      <t>(fringe benefits included in direct labor)</t>
    </r>
  </si>
  <si>
    <t>Regulatory Affairs</t>
  </si>
  <si>
    <t>Clinical Studies</t>
  </si>
  <si>
    <t>Product Process Development</t>
  </si>
  <si>
    <t>CBRN</t>
  </si>
  <si>
    <t>Med. Diagnostics</t>
  </si>
  <si>
    <t>Small Molecule D</t>
  </si>
  <si>
    <t>Vac/Bio Develop</t>
  </si>
  <si>
    <t xml:space="preserve">List Labor Categories:                                                                                                                                  </t>
  </si>
  <si>
    <r>
      <t xml:space="preserve">Professional: </t>
    </r>
    <r>
      <rPr>
        <sz val="12"/>
        <color theme="1"/>
        <rFont val="Arial"/>
        <family val="2"/>
      </rPr>
      <t xml:space="preserve">PhD and or MD (2080 hours = 1 full time employee) </t>
    </r>
  </si>
  <si>
    <r>
      <t xml:space="preserve">Professional Support: </t>
    </r>
    <r>
      <rPr>
        <sz val="12"/>
        <color theme="1"/>
        <rFont val="Arial"/>
        <family val="2"/>
      </rPr>
      <t>MS</t>
    </r>
  </si>
  <si>
    <t>Project Manager</t>
  </si>
  <si>
    <t>Scale-up Manufacturing Facilities</t>
  </si>
  <si>
    <t>Average Contract Year</t>
  </si>
  <si>
    <r>
      <t xml:space="preserve">Administrative Support: </t>
    </r>
    <r>
      <rPr>
        <sz val="12"/>
        <color theme="1"/>
        <rFont val="Arial"/>
        <family val="2"/>
      </rPr>
      <t>MS</t>
    </r>
  </si>
  <si>
    <t>Total Hours/Percent Effort (per year)</t>
  </si>
  <si>
    <t>SUBTOTAL (Item 1)</t>
  </si>
  <si>
    <t>Overhead Rate (this is normally a high percentage (75-90%), but for this type of contract it should be fairly low (5-15%)</t>
  </si>
  <si>
    <t>SUBTOTAL (ITEM 1 AND 2)</t>
  </si>
  <si>
    <t>Other Direct Costs</t>
  </si>
  <si>
    <t>Computer Costs</t>
  </si>
  <si>
    <t>Equipment - maintenance and upkeep</t>
  </si>
  <si>
    <t>Materials and Supplies</t>
  </si>
  <si>
    <t>Consultants (Contractor might propose)</t>
  </si>
  <si>
    <t>Travel</t>
  </si>
  <si>
    <t>Subcontracts (Contractor might propose)</t>
  </si>
  <si>
    <t>Animals</t>
  </si>
  <si>
    <t>SUBTOTAL (Item 3)</t>
  </si>
  <si>
    <t>Total Estimated Cost (Items 1 - 3)</t>
  </si>
  <si>
    <t>General and Administrative (G&amp;A) Costs</t>
  </si>
  <si>
    <t>10% of Total Estimated Cost</t>
  </si>
  <si>
    <t>TOTAL ESTIMATED COST INCLUDING G&amp;A (Items 1 - 4)</t>
  </si>
  <si>
    <t>Profit</t>
  </si>
  <si>
    <t>7% of Total Estimated Cost</t>
  </si>
  <si>
    <t>GRAND TOTAL ESTIMATED COST (Items 1 - 5)</t>
  </si>
  <si>
    <t>Base Period</t>
  </si>
  <si>
    <t>Option Period 1</t>
  </si>
  <si>
    <t>Option Period 2</t>
  </si>
  <si>
    <t>Option Period 3</t>
  </si>
  <si>
    <t>Option Period 4</t>
  </si>
  <si>
    <t>GRAND TOTAL for 5 years</t>
  </si>
  <si>
    <t>1.5% Cost of Living/Inflation consideration added to each year</t>
  </si>
  <si>
    <t>***Modify this IGCE template for your own needs***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</si>
</sst>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8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8" fontId="1" fillId="0" borderId="1" xfId="0" applyNumberFormat="1" applyFont="1" applyBorder="1"/>
    <xf numFmtId="8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indent="1"/>
    </xf>
    <xf numFmtId="8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/>
  </sheetViews>
  <sheetFormatPr defaultRowHeight="14.4" x14ac:dyDescent="0.3"/>
  <cols>
    <col min="2" max="2" width="97" customWidth="1"/>
    <col min="3" max="3" width="12.5546875" customWidth="1"/>
    <col min="4" max="4" width="20.6640625" customWidth="1"/>
    <col min="5" max="5" width="22.33203125" customWidth="1"/>
    <col min="6" max="6" width="19.44140625" bestFit="1" customWidth="1"/>
  </cols>
  <sheetData>
    <row r="1" spans="1:6" ht="15.6" x14ac:dyDescent="0.3">
      <c r="A1" s="2"/>
      <c r="B1" s="12" t="s">
        <v>0</v>
      </c>
      <c r="C1" s="12"/>
      <c r="D1" s="2"/>
      <c r="E1" s="2"/>
      <c r="F1" s="2"/>
    </row>
    <row r="2" spans="1:6" ht="15.6" x14ac:dyDescent="0.3">
      <c r="A2" s="2"/>
      <c r="B2" s="13" t="s">
        <v>1</v>
      </c>
      <c r="C2" s="13"/>
      <c r="D2" s="2"/>
      <c r="E2" s="2"/>
      <c r="F2" s="2"/>
    </row>
    <row r="3" spans="1:6" ht="15.6" x14ac:dyDescent="0.3">
      <c r="A3" s="2"/>
      <c r="B3" s="18" t="s">
        <v>54</v>
      </c>
      <c r="C3" s="13"/>
      <c r="D3" s="2"/>
      <c r="E3" s="2"/>
      <c r="F3" s="2"/>
    </row>
    <row r="4" spans="1:6" ht="45" x14ac:dyDescent="0.3">
      <c r="A4" s="2"/>
      <c r="B4" s="14" t="s">
        <v>2</v>
      </c>
      <c r="C4" s="14"/>
      <c r="D4" s="2"/>
      <c r="E4" s="2"/>
      <c r="F4" s="2"/>
    </row>
    <row r="5" spans="1:6" x14ac:dyDescent="0.3">
      <c r="A5" s="2"/>
      <c r="B5" s="2"/>
      <c r="C5" s="2"/>
      <c r="D5" s="2"/>
      <c r="E5" s="2"/>
      <c r="F5" s="2"/>
    </row>
    <row r="6" spans="1:6" ht="15.6" x14ac:dyDescent="0.3">
      <c r="A6" s="13">
        <v>1</v>
      </c>
      <c r="B6" s="6" t="s">
        <v>12</v>
      </c>
      <c r="C6" s="1"/>
      <c r="D6" s="4" t="s">
        <v>3</v>
      </c>
      <c r="E6" s="4" t="s">
        <v>4</v>
      </c>
      <c r="F6" s="2"/>
    </row>
    <row r="7" spans="1:6" x14ac:dyDescent="0.3">
      <c r="A7" s="2"/>
      <c r="B7" s="2"/>
      <c r="C7" s="2"/>
      <c r="D7" s="2"/>
      <c r="E7" s="2"/>
      <c r="F7" s="2"/>
    </row>
    <row r="8" spans="1:6" ht="62.4" x14ac:dyDescent="0.3">
      <c r="A8" s="2"/>
      <c r="B8" s="4" t="s">
        <v>20</v>
      </c>
      <c r="C8" s="4" t="s">
        <v>11</v>
      </c>
      <c r="D8" s="4" t="s">
        <v>5</v>
      </c>
      <c r="E8" s="4" t="s">
        <v>6</v>
      </c>
      <c r="F8" s="4" t="s">
        <v>7</v>
      </c>
    </row>
    <row r="9" spans="1:6" ht="15.6" x14ac:dyDescent="0.3">
      <c r="A9" s="2"/>
      <c r="B9" s="4" t="s">
        <v>21</v>
      </c>
      <c r="C9" s="4"/>
      <c r="D9" s="4"/>
      <c r="E9" s="16"/>
      <c r="F9" s="4"/>
    </row>
    <row r="10" spans="1:6" ht="15.6" x14ac:dyDescent="0.3">
      <c r="A10" s="2"/>
      <c r="B10" s="1" t="s">
        <v>13</v>
      </c>
      <c r="C10" s="11">
        <v>3</v>
      </c>
      <c r="D10" s="2"/>
      <c r="E10" s="5"/>
      <c r="F10" s="5"/>
    </row>
    <row r="11" spans="1:6" ht="15.6" x14ac:dyDescent="0.3">
      <c r="A11" s="2"/>
      <c r="B11" s="1" t="s">
        <v>14</v>
      </c>
      <c r="C11" s="11">
        <v>3</v>
      </c>
      <c r="D11" s="2"/>
      <c r="E11" s="5"/>
      <c r="F11" s="5"/>
    </row>
    <row r="12" spans="1:6" ht="15.6" x14ac:dyDescent="0.3">
      <c r="A12" s="2"/>
      <c r="B12" s="1" t="s">
        <v>15</v>
      </c>
      <c r="C12" s="11">
        <v>2</v>
      </c>
      <c r="D12" s="2"/>
      <c r="E12" s="5"/>
      <c r="F12" s="5"/>
    </row>
    <row r="13" spans="1:6" ht="15.6" x14ac:dyDescent="0.3">
      <c r="A13" s="2"/>
      <c r="B13" s="1" t="s">
        <v>16</v>
      </c>
      <c r="C13" s="11">
        <v>5</v>
      </c>
      <c r="D13" s="2"/>
      <c r="E13" s="5"/>
      <c r="F13" s="5"/>
    </row>
    <row r="14" spans="1:6" ht="15.6" x14ac:dyDescent="0.3">
      <c r="A14" s="2"/>
      <c r="B14" s="1" t="s">
        <v>17</v>
      </c>
      <c r="C14" s="11">
        <v>2</v>
      </c>
      <c r="D14" s="2"/>
      <c r="E14" s="5"/>
      <c r="F14" s="5"/>
    </row>
    <row r="15" spans="1:6" ht="15.6" x14ac:dyDescent="0.3">
      <c r="A15" s="2"/>
      <c r="B15" s="1" t="s">
        <v>18</v>
      </c>
      <c r="C15" s="11">
        <v>2</v>
      </c>
      <c r="D15" s="2"/>
      <c r="E15" s="5"/>
      <c r="F15" s="5"/>
    </row>
    <row r="16" spans="1:6" ht="15.6" x14ac:dyDescent="0.3">
      <c r="A16" s="2"/>
      <c r="B16" s="1" t="s">
        <v>19</v>
      </c>
      <c r="C16" s="11">
        <v>2</v>
      </c>
      <c r="D16" s="2"/>
      <c r="E16" s="5"/>
      <c r="F16" s="5"/>
    </row>
    <row r="17" spans="1:6" ht="15.6" x14ac:dyDescent="0.3">
      <c r="A17" s="2"/>
      <c r="B17" s="1" t="s">
        <v>8</v>
      </c>
      <c r="C17" s="11">
        <v>5</v>
      </c>
      <c r="D17" s="2"/>
      <c r="E17" s="5"/>
      <c r="F17" s="5"/>
    </row>
    <row r="18" spans="1:6" ht="15.6" x14ac:dyDescent="0.3">
      <c r="A18" s="2"/>
      <c r="B18" s="6" t="s">
        <v>9</v>
      </c>
      <c r="C18" s="12">
        <f>SUM(C10:C17)</f>
        <v>24</v>
      </c>
      <c r="D18" s="10">
        <f>(C18*2080)</f>
        <v>49920</v>
      </c>
      <c r="E18" s="9">
        <v>225</v>
      </c>
      <c r="F18" s="9">
        <f>(D18*E18)</f>
        <v>11232000</v>
      </c>
    </row>
    <row r="19" spans="1:6" ht="15.6" x14ac:dyDescent="0.3">
      <c r="A19" s="2"/>
      <c r="B19" s="6" t="s">
        <v>10</v>
      </c>
      <c r="C19" s="12"/>
      <c r="D19" s="3"/>
      <c r="E19" s="2"/>
      <c r="F19" s="9">
        <f>(F18)</f>
        <v>11232000</v>
      </c>
    </row>
    <row r="20" spans="1:6" x14ac:dyDescent="0.3">
      <c r="A20" s="2"/>
      <c r="B20" s="2"/>
      <c r="C20" s="2"/>
      <c r="D20" s="2"/>
      <c r="E20" s="2"/>
      <c r="F20" s="2"/>
    </row>
    <row r="21" spans="1:6" ht="15.6" x14ac:dyDescent="0.3">
      <c r="A21" s="2"/>
      <c r="B21" s="4" t="s">
        <v>22</v>
      </c>
      <c r="C21" s="2"/>
      <c r="D21" s="2"/>
      <c r="E21" s="2"/>
      <c r="F21" s="2"/>
    </row>
    <row r="22" spans="1:6" ht="15.6" x14ac:dyDescent="0.3">
      <c r="A22" s="2"/>
      <c r="B22" s="1" t="s">
        <v>13</v>
      </c>
      <c r="C22" s="11">
        <v>4</v>
      </c>
      <c r="D22" s="2"/>
      <c r="E22" s="2"/>
      <c r="F22" s="2"/>
    </row>
    <row r="23" spans="1:6" ht="15.6" x14ac:dyDescent="0.3">
      <c r="A23" s="2"/>
      <c r="B23" s="1" t="s">
        <v>16</v>
      </c>
      <c r="C23" s="11">
        <v>4</v>
      </c>
      <c r="D23" s="2"/>
      <c r="E23" s="5"/>
      <c r="F23" s="5"/>
    </row>
    <row r="24" spans="1:6" ht="15.6" x14ac:dyDescent="0.3">
      <c r="A24" s="2"/>
      <c r="B24" s="1" t="s">
        <v>24</v>
      </c>
      <c r="C24" s="11">
        <v>2</v>
      </c>
      <c r="D24" s="2"/>
      <c r="E24" s="5"/>
      <c r="F24" s="5"/>
    </row>
    <row r="25" spans="1:6" ht="15.6" x14ac:dyDescent="0.3">
      <c r="A25" s="2"/>
      <c r="B25" s="1" t="s">
        <v>23</v>
      </c>
      <c r="C25" s="11">
        <v>6</v>
      </c>
      <c r="D25" s="2"/>
      <c r="E25" s="5"/>
      <c r="F25" s="5"/>
    </row>
    <row r="26" spans="1:6" ht="15.6" x14ac:dyDescent="0.3">
      <c r="A26" s="2"/>
      <c r="B26" s="6" t="s">
        <v>25</v>
      </c>
      <c r="C26" s="12">
        <f>SUM(C22:C25)</f>
        <v>16</v>
      </c>
      <c r="D26" s="10">
        <f>(C26*2080)</f>
        <v>33280</v>
      </c>
      <c r="E26" s="9">
        <v>150</v>
      </c>
      <c r="F26" s="8">
        <f>(D26*E26)</f>
        <v>4992000</v>
      </c>
    </row>
    <row r="27" spans="1:6" ht="15.6" x14ac:dyDescent="0.3">
      <c r="A27" s="2"/>
      <c r="B27" s="6" t="s">
        <v>10</v>
      </c>
      <c r="C27" s="12"/>
      <c r="D27" s="2"/>
      <c r="E27" s="5"/>
      <c r="F27" s="8">
        <f>(F26+F19)</f>
        <v>16224000</v>
      </c>
    </row>
    <row r="28" spans="1:6" ht="15.6" x14ac:dyDescent="0.3">
      <c r="A28" s="2"/>
      <c r="B28" s="1"/>
      <c r="C28" s="11"/>
      <c r="D28" s="2"/>
      <c r="E28" s="5"/>
      <c r="F28" s="5"/>
    </row>
    <row r="29" spans="1:6" ht="15.6" x14ac:dyDescent="0.3">
      <c r="A29" s="2"/>
      <c r="B29" s="4" t="s">
        <v>26</v>
      </c>
      <c r="C29" s="11"/>
      <c r="D29" s="2"/>
      <c r="E29" s="5"/>
      <c r="F29" s="5"/>
    </row>
    <row r="30" spans="1:6" ht="15.6" x14ac:dyDescent="0.3">
      <c r="A30" s="2"/>
      <c r="B30" s="1" t="s">
        <v>25</v>
      </c>
      <c r="C30" s="11">
        <v>0</v>
      </c>
      <c r="D30" s="2"/>
      <c r="E30" s="5"/>
      <c r="F30" s="5"/>
    </row>
    <row r="31" spans="1:6" ht="15.6" x14ac:dyDescent="0.3">
      <c r="A31" s="2"/>
      <c r="B31" s="1" t="s">
        <v>10</v>
      </c>
      <c r="C31" s="11"/>
      <c r="D31" s="2"/>
      <c r="E31" s="5"/>
      <c r="F31" s="5"/>
    </row>
    <row r="32" spans="1:6" ht="15.6" x14ac:dyDescent="0.3">
      <c r="A32" s="2"/>
      <c r="B32" s="1" t="s">
        <v>27</v>
      </c>
      <c r="C32" s="11"/>
      <c r="D32" s="7">
        <f>(D26+D18)</f>
        <v>83200</v>
      </c>
      <c r="E32" s="5"/>
      <c r="F32" s="5"/>
    </row>
    <row r="33" spans="1:6" ht="15.6" x14ac:dyDescent="0.3">
      <c r="A33" s="2"/>
      <c r="B33" s="1"/>
      <c r="C33" s="11"/>
      <c r="D33" s="2"/>
      <c r="E33" s="5"/>
      <c r="F33" s="5"/>
    </row>
    <row r="34" spans="1:6" ht="15.6" x14ac:dyDescent="0.3">
      <c r="A34" s="2"/>
      <c r="B34" s="6" t="s">
        <v>28</v>
      </c>
      <c r="C34" s="11"/>
      <c r="D34" s="2"/>
      <c r="E34" s="5"/>
      <c r="F34" s="8">
        <f>(F27)</f>
        <v>16224000</v>
      </c>
    </row>
    <row r="35" spans="1:6" ht="15.6" x14ac:dyDescent="0.3">
      <c r="A35" s="2"/>
      <c r="B35" s="1"/>
      <c r="C35" s="11"/>
      <c r="D35" s="2"/>
      <c r="E35" s="5"/>
      <c r="F35" s="5"/>
    </row>
    <row r="36" spans="1:6" ht="31.2" x14ac:dyDescent="0.3">
      <c r="A36" s="13">
        <v>2</v>
      </c>
      <c r="B36" s="17" t="s">
        <v>29</v>
      </c>
      <c r="C36" s="11"/>
      <c r="D36" s="2"/>
      <c r="E36" s="5"/>
      <c r="F36" s="8">
        <f>(F34)*0.05</f>
        <v>811200</v>
      </c>
    </row>
    <row r="37" spans="1:6" ht="15.6" x14ac:dyDescent="0.3">
      <c r="A37" s="2"/>
      <c r="B37" s="1"/>
      <c r="C37" s="11"/>
      <c r="D37" s="2"/>
      <c r="E37" s="5"/>
      <c r="F37" s="5"/>
    </row>
    <row r="38" spans="1:6" ht="15.6" x14ac:dyDescent="0.3">
      <c r="A38" s="2"/>
      <c r="B38" s="6" t="s">
        <v>30</v>
      </c>
      <c r="C38" s="11"/>
      <c r="D38" s="2"/>
      <c r="E38" s="5"/>
      <c r="F38" s="8">
        <f>SUM(F36+F34)</f>
        <v>17035200</v>
      </c>
    </row>
    <row r="39" spans="1:6" x14ac:dyDescent="0.3">
      <c r="A39" s="2"/>
      <c r="B39" s="2"/>
      <c r="C39" s="2"/>
      <c r="D39" s="2"/>
      <c r="E39" s="2"/>
      <c r="F39" s="2"/>
    </row>
    <row r="40" spans="1:6" ht="15.6" x14ac:dyDescent="0.3">
      <c r="A40" s="13">
        <v>3</v>
      </c>
      <c r="B40" s="6" t="s">
        <v>31</v>
      </c>
      <c r="C40" s="2"/>
      <c r="D40" s="2"/>
      <c r="E40" s="2"/>
      <c r="F40" s="2"/>
    </row>
    <row r="41" spans="1:6" ht="15.6" x14ac:dyDescent="0.3">
      <c r="A41" s="2"/>
      <c r="B41" s="15" t="s">
        <v>32</v>
      </c>
      <c r="C41" s="2"/>
      <c r="D41" s="2"/>
      <c r="E41" s="5"/>
      <c r="F41" s="5">
        <v>0</v>
      </c>
    </row>
    <row r="42" spans="1:6" ht="15.6" x14ac:dyDescent="0.3">
      <c r="A42" s="2"/>
      <c r="B42" s="15" t="s">
        <v>33</v>
      </c>
      <c r="C42" s="2"/>
      <c r="D42" s="2"/>
      <c r="E42" s="5"/>
      <c r="F42" s="5">
        <v>0</v>
      </c>
    </row>
    <row r="43" spans="1:6" ht="15.6" x14ac:dyDescent="0.3">
      <c r="A43" s="2"/>
      <c r="B43" s="15" t="s">
        <v>34</v>
      </c>
      <c r="C43" s="2"/>
      <c r="D43" s="2"/>
      <c r="E43" s="5"/>
      <c r="F43" s="5">
        <v>0</v>
      </c>
    </row>
    <row r="44" spans="1:6" ht="15.6" x14ac:dyDescent="0.3">
      <c r="A44" s="2"/>
      <c r="B44" s="15" t="s">
        <v>35</v>
      </c>
      <c r="C44" s="2"/>
      <c r="D44" s="2"/>
      <c r="E44" s="5"/>
      <c r="F44" s="5">
        <v>0</v>
      </c>
    </row>
    <row r="45" spans="1:6" ht="15.6" x14ac:dyDescent="0.3">
      <c r="A45" s="2"/>
      <c r="B45" s="15" t="s">
        <v>36</v>
      </c>
      <c r="C45" s="2"/>
      <c r="D45" s="2"/>
      <c r="E45" s="5"/>
      <c r="F45" s="5">
        <v>50000</v>
      </c>
    </row>
    <row r="46" spans="1:6" ht="15.6" x14ac:dyDescent="0.3">
      <c r="A46" s="2"/>
      <c r="B46" s="15" t="s">
        <v>37</v>
      </c>
      <c r="C46" s="2"/>
      <c r="D46" s="2"/>
      <c r="E46" s="5"/>
      <c r="F46" s="5">
        <v>0</v>
      </c>
    </row>
    <row r="47" spans="1:6" ht="15.6" x14ac:dyDescent="0.3">
      <c r="A47" s="2"/>
      <c r="B47" s="15" t="s">
        <v>38</v>
      </c>
      <c r="C47" s="2"/>
      <c r="D47" s="2"/>
      <c r="E47" s="5"/>
      <c r="F47" s="5">
        <v>0</v>
      </c>
    </row>
    <row r="48" spans="1:6" ht="15.6" x14ac:dyDescent="0.3">
      <c r="A48" s="2"/>
      <c r="B48" s="6" t="s">
        <v>39</v>
      </c>
      <c r="C48" s="2"/>
      <c r="D48" s="2"/>
      <c r="E48" s="1"/>
      <c r="F48" s="8">
        <f>SUM(F41:F47)</f>
        <v>50000</v>
      </c>
    </row>
    <row r="49" spans="1:6" ht="15.6" x14ac:dyDescent="0.3">
      <c r="A49" s="2"/>
      <c r="B49" s="2"/>
      <c r="C49" s="2"/>
      <c r="D49" s="2"/>
      <c r="E49" s="1"/>
      <c r="F49" s="2"/>
    </row>
    <row r="50" spans="1:6" ht="15.6" x14ac:dyDescent="0.3">
      <c r="A50" s="2"/>
      <c r="B50" s="6" t="s">
        <v>40</v>
      </c>
      <c r="C50" s="2"/>
      <c r="D50" s="2"/>
      <c r="E50" s="2"/>
      <c r="F50" s="8">
        <f>SUM(F48+F38)</f>
        <v>17085200</v>
      </c>
    </row>
    <row r="51" spans="1:6" x14ac:dyDescent="0.3">
      <c r="A51" s="2"/>
      <c r="B51" s="2"/>
      <c r="C51" s="2"/>
      <c r="D51" s="2"/>
      <c r="E51" s="2"/>
      <c r="F51" s="2"/>
    </row>
    <row r="52" spans="1:6" ht="15.6" x14ac:dyDescent="0.3">
      <c r="A52" s="13">
        <v>4</v>
      </c>
      <c r="B52" s="6" t="s">
        <v>41</v>
      </c>
      <c r="C52" s="2"/>
      <c r="D52" s="2"/>
      <c r="E52" s="2"/>
      <c r="F52" s="2"/>
    </row>
    <row r="53" spans="1:6" ht="15.6" x14ac:dyDescent="0.3">
      <c r="A53" s="2"/>
      <c r="B53" s="1" t="s">
        <v>42</v>
      </c>
      <c r="C53" s="2"/>
      <c r="D53" s="2"/>
      <c r="E53" s="2"/>
      <c r="F53" s="8">
        <f>(F50)*0.1</f>
        <v>1708520</v>
      </c>
    </row>
    <row r="54" spans="1:6" x14ac:dyDescent="0.3">
      <c r="A54" s="2"/>
      <c r="B54" s="2"/>
      <c r="C54" s="2"/>
      <c r="D54" s="2"/>
      <c r="E54" s="2"/>
      <c r="F54" s="2"/>
    </row>
    <row r="55" spans="1:6" ht="15.6" x14ac:dyDescent="0.3">
      <c r="A55" s="2"/>
      <c r="B55" s="6" t="s">
        <v>43</v>
      </c>
      <c r="C55" s="2"/>
      <c r="D55" s="2"/>
      <c r="E55" s="2"/>
      <c r="F55" s="8">
        <f>SUM(F53+F50)</f>
        <v>18793720</v>
      </c>
    </row>
    <row r="56" spans="1:6" x14ac:dyDescent="0.3">
      <c r="A56" s="2"/>
      <c r="B56" s="2"/>
      <c r="C56" s="2"/>
      <c r="D56" s="2"/>
      <c r="E56" s="2"/>
      <c r="F56" s="2"/>
    </row>
    <row r="57" spans="1:6" ht="15.6" x14ac:dyDescent="0.3">
      <c r="A57" s="13">
        <v>5</v>
      </c>
      <c r="B57" s="6" t="s">
        <v>44</v>
      </c>
      <c r="C57" s="2"/>
      <c r="D57" s="2"/>
      <c r="E57" s="2"/>
      <c r="F57" s="2"/>
    </row>
    <row r="58" spans="1:6" ht="15.6" x14ac:dyDescent="0.3">
      <c r="A58" s="2"/>
      <c r="B58" s="1" t="s">
        <v>45</v>
      </c>
      <c r="C58" s="2"/>
      <c r="D58" s="2"/>
      <c r="E58" s="2"/>
      <c r="F58" s="8">
        <f>(F55)*0.07</f>
        <v>1315560.4000000001</v>
      </c>
    </row>
    <row r="59" spans="1:6" x14ac:dyDescent="0.3">
      <c r="A59" s="2"/>
      <c r="B59" s="2"/>
      <c r="C59" s="2"/>
      <c r="D59" s="2"/>
      <c r="E59" s="2"/>
      <c r="F59" s="2"/>
    </row>
    <row r="60" spans="1:6" ht="15.6" x14ac:dyDescent="0.3">
      <c r="A60" s="2"/>
      <c r="B60" s="6" t="s">
        <v>46</v>
      </c>
      <c r="C60" s="2"/>
      <c r="D60" s="2"/>
      <c r="E60" s="1" t="s">
        <v>47</v>
      </c>
      <c r="F60" s="8">
        <f>(F58+F55)</f>
        <v>20109280.399999999</v>
      </c>
    </row>
    <row r="61" spans="1:6" ht="15.6" x14ac:dyDescent="0.3">
      <c r="A61" s="2"/>
      <c r="B61" s="1" t="s">
        <v>53</v>
      </c>
      <c r="C61" s="2"/>
      <c r="D61" s="2"/>
      <c r="E61" s="1" t="s">
        <v>48</v>
      </c>
      <c r="F61" s="8">
        <f>F60*0.015+F60</f>
        <v>20410919.605999999</v>
      </c>
    </row>
    <row r="62" spans="1:6" ht="15.6" x14ac:dyDescent="0.3">
      <c r="A62" s="2"/>
      <c r="B62" s="1" t="s">
        <v>53</v>
      </c>
      <c r="C62" s="2"/>
      <c r="D62" s="2"/>
      <c r="E62" s="1" t="s">
        <v>49</v>
      </c>
      <c r="F62" s="8">
        <f>F61*0.015+F61</f>
        <v>20717083.400089998</v>
      </c>
    </row>
    <row r="63" spans="1:6" ht="15.6" x14ac:dyDescent="0.3">
      <c r="A63" s="2"/>
      <c r="B63" s="1" t="s">
        <v>53</v>
      </c>
      <c r="C63" s="2"/>
      <c r="D63" s="2"/>
      <c r="E63" s="1" t="s">
        <v>50</v>
      </c>
      <c r="F63" s="8">
        <f>F62*0.015+F62</f>
        <v>21027839.651091348</v>
      </c>
    </row>
    <row r="64" spans="1:6" ht="15.6" x14ac:dyDescent="0.3">
      <c r="A64" s="2"/>
      <c r="B64" s="1" t="s">
        <v>53</v>
      </c>
      <c r="C64" s="2"/>
      <c r="D64" s="2"/>
      <c r="E64" s="1" t="s">
        <v>51</v>
      </c>
      <c r="F64" s="8">
        <f>F63*0.015+F63</f>
        <v>21343257.245857719</v>
      </c>
    </row>
    <row r="65" spans="1:6" ht="15.6" x14ac:dyDescent="0.3">
      <c r="A65" s="2"/>
      <c r="B65" s="6" t="s">
        <v>52</v>
      </c>
      <c r="C65" s="2"/>
      <c r="D65" s="2"/>
      <c r="E65" s="2"/>
      <c r="F65" s="8">
        <f>SUM(F60:F64)</f>
        <v>103608380.30303906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Non-R&amp;D IGCE Template</vt:lpstr>
    </vt:vector>
  </TitlesOfParts>
  <Company>NIH\OD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OD/USER</dc:creator>
  <cp:lastModifiedBy>Gnanaraj, Anton (NIH/OD) [C]</cp:lastModifiedBy>
  <dcterms:created xsi:type="dcterms:W3CDTF">2013-12-02T15:27:46Z</dcterms:created>
  <dcterms:modified xsi:type="dcterms:W3CDTF">2016-05-20T14:28:42Z</dcterms:modified>
</cp:coreProperties>
</file>